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19410" windowHeight="11010" activeTab="4"/>
  </bookViews>
  <sheets>
    <sheet name="1кв" sheetId="25" r:id="rId1"/>
    <sheet name="2кв" sheetId="27" r:id="rId2"/>
    <sheet name="3кв" sheetId="28" r:id="rId3"/>
    <sheet name="4кв" sheetId="29" r:id="rId4"/>
    <sheet name="отчет" sheetId="26" r:id="rId5"/>
  </sheets>
  <definedNames>
    <definedName name="_xlnm.Print_Area" localSheetId="0">'1кв'!$A$1:$E$49</definedName>
    <definedName name="_xlnm.Print_Area" localSheetId="1">'2кв'!$A$1:$E$48</definedName>
    <definedName name="_xlnm.Print_Area" localSheetId="2">'3кв'!$A$1:$E$48</definedName>
    <definedName name="_xlnm.Print_Area" localSheetId="3">'4кв'!$A$1:$E$48</definedName>
    <definedName name="_xlnm.Print_Area" localSheetId="4">отчет!$A$1:$C$37</definedName>
  </definedNames>
  <calcPr calcId="152511"/>
</workbook>
</file>

<file path=xl/calcChain.xml><?xml version="1.0" encoding="utf-8"?>
<calcChain xmlns="http://schemas.openxmlformats.org/spreadsheetml/2006/main">
  <c r="C19" i="26" l="1"/>
  <c r="C17" i="26"/>
  <c r="C15" i="26"/>
  <c r="C12" i="26"/>
  <c r="C13" i="26"/>
  <c r="C8" i="26"/>
  <c r="C6" i="26"/>
  <c r="E23" i="29"/>
  <c r="E22" i="29"/>
  <c r="E26" i="29" s="1"/>
  <c r="B47" i="29" s="1"/>
  <c r="E23" i="28" l="1"/>
  <c r="E22" i="28"/>
  <c r="E26" i="28" l="1"/>
  <c r="B47" i="28" s="1"/>
  <c r="B44" i="27"/>
  <c r="E23" i="27"/>
  <c r="E22" i="27"/>
  <c r="E26" i="27" l="1"/>
  <c r="B47" i="27" s="1"/>
  <c r="B48" i="27" s="1"/>
  <c r="B44" i="28" s="1"/>
  <c r="C11" i="26"/>
  <c r="B48" i="28"/>
  <c r="B44" i="29" s="1"/>
  <c r="B48" i="29" s="1"/>
  <c r="E27" i="25"/>
  <c r="C9" i="26" l="1"/>
  <c r="C25" i="26"/>
  <c r="C20" i="26" l="1"/>
  <c r="E23" i="25" l="1"/>
  <c r="E22" i="25"/>
  <c r="B48" i="25" s="1"/>
  <c r="B49" i="25" l="1"/>
</calcChain>
</file>

<file path=xl/sharedStrings.xml><?xml version="1.0" encoding="utf-8"?>
<sst xmlns="http://schemas.openxmlformats.org/spreadsheetml/2006/main" count="247" uniqueCount="90">
  <si>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</si>
  <si>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</si>
  <si>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</si>
  <si>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</si>
  <si>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</si>
  <si>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</si>
  <si>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</si>
  <si>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</si>
  <si>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</si>
  <si>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</si>
  <si>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</si>
  <si>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</si>
  <si>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</si>
  <si>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</si>
  <si>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</si>
  <si>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</si>
  <si>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</si>
  <si>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</si>
  <si>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</si>
  <si>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</si>
  <si>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</si>
  <si>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</si>
  <si>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</si>
  <si>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г. Россошь, ул. Гагарина, д. 3</t>
  </si>
  <si>
    <r>
      <t xml:space="preserve">именуемый в дальнейшем "Заказчик", в лице 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>Пашининой Валентины Алексеевны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</si>
  <si>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№2,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56 от 01.03.2014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</si>
  <si>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№56  от   01.03.2014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</si>
  <si>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№3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Гагарина</t>
    </r>
  </si>
  <si>
    <t>постоянно</t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</si>
  <si>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в лице председателя совета дома Пашининой В.А.</t>
    </r>
  </si>
  <si>
    <t>Итого расходов:</t>
  </si>
  <si>
    <t>Стоимость материалов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</si>
  <si>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</si>
  <si>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</si>
  <si>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 xml:space="preserve">определена приложением № 9 к договору </t>
  </si>
  <si>
    <t>Информация для собственников:</t>
  </si>
  <si>
    <t>Оплачено , руб</t>
  </si>
  <si>
    <t>Расходы по содержанию и тек.ремонту, руб.</t>
  </si>
  <si>
    <t>Общая площадь квартир - 244,9 м2</t>
  </si>
  <si>
    <t xml:space="preserve">Итого остаток на конец  квартала </t>
  </si>
  <si>
    <t>1 квартал</t>
  </si>
  <si>
    <t xml:space="preserve">Остаток на начало квартала </t>
  </si>
  <si>
    <t xml:space="preserve">Общехозяйственные расходы </t>
  </si>
  <si>
    <t xml:space="preserve">Услуги по содержанию многоквартирного дома 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</si>
  <si>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Бюовкун Алексея Александровича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</si>
  <si>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</si>
  <si>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Предъявлено населению 6788,61</t>
  </si>
  <si>
    <t>ОТЧЕТ</t>
  </si>
  <si>
    <t>О ВЫПОЛНЕННЫХ РАБОТАХ И ДВИЖЕНИИ  СРЕДСТВ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</si>
  <si>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</si>
  <si>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</si>
  <si>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</si>
  <si>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</si>
  <si>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</si>
  <si>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>работы по договору, всего</t>
  </si>
  <si>
    <t>в том числе:</t>
  </si>
  <si>
    <t>Итого расходов</t>
  </si>
  <si>
    <t>Справочно:</t>
  </si>
  <si>
    <t>Задолженность населения по оплате на 01.01.2024г.</t>
  </si>
  <si>
    <t>Прирост (+) / уменьшение (-) задолженности за год</t>
  </si>
  <si>
    <t xml:space="preserve">Получил: </t>
  </si>
  <si>
    <t>_____________________________________________</t>
  </si>
  <si>
    <t>по ж.д. ул.Гагарина, д. 3</t>
  </si>
  <si>
    <t>Непредвиденные работы 0 ч/ч</t>
  </si>
  <si>
    <t>за 1 квартал 2024 года</t>
  </si>
  <si>
    <t>31.03.2024 г.</t>
  </si>
  <si>
    <t xml:space="preserve">           2. Всего за период с "01" 01 2024 г. по "31" 03 2024 г. выполнено работ (оказано услуг) на общую сумму шесть тысяч тридцать один рубль 89 копеек</t>
  </si>
  <si>
    <t>за 2023 г.</t>
  </si>
  <si>
    <t>Корректировка расходов по договору с ОАО "Газпром газораспределения Воронеж" (по статье содержание МКД)</t>
  </si>
  <si>
    <t>за 2 квартал 2024 года</t>
  </si>
  <si>
    <t>30.06.2024г.</t>
  </si>
  <si>
    <t>2 квартал</t>
  </si>
  <si>
    <t xml:space="preserve">           2. Всего за период с "01" 04 2024 г. по "30" 06 2024 г. выполнено работ (оказано услуг) на общую сумму пять тысяч восемьсот пятьдесят два рубля 89 копеек.</t>
  </si>
  <si>
    <t>за 3 квартал 2024 года</t>
  </si>
  <si>
    <t>30.09.2024г.</t>
  </si>
  <si>
    <t>3 квартал</t>
  </si>
  <si>
    <t xml:space="preserve">           2. Всего за период с "01" 07 2024 г. по "30" 09 2024 г. выполнено работ (оказано услуг) на общую сумму двенадцать тысяч девятьсот семьдесят рублей 76 копеек.</t>
  </si>
  <si>
    <t>Предъявлено населению 7295,58</t>
  </si>
  <si>
    <t>за 4 квартал 2024 года</t>
  </si>
  <si>
    <t>31.12.2024 г.</t>
  </si>
  <si>
    <t xml:space="preserve">           2. Всего за период с "01" 10 2024 г. по "31" 12 2024 г. выполнено работ (оказано услуг) на общую сумму шесть тысяч четыреста семьдесят два рубля 71 копейка.</t>
  </si>
  <si>
    <t>Оплачено, руб</t>
  </si>
  <si>
    <t xml:space="preserve">Начислено всего 28168,38 </t>
  </si>
  <si>
    <t xml:space="preserve">   * Корректировка расходов по договору с ОАО "Газпром газораспределения Воронеж" (по статье содержание МКД)</t>
  </si>
  <si>
    <t>НА ЛИЦЕВОМ СЧЕТЕ  за  период  с 01.01.2024 г. по 31.12.2024 г.</t>
  </si>
  <si>
    <t>Остаток средств на 01.01.2025</t>
  </si>
  <si>
    <t>Задолженность населения по оплате на 01.01.2025г.</t>
  </si>
  <si>
    <t>Отчет за 2024 год.</t>
  </si>
  <si>
    <t>Перечень предлагаемых работ на 2025 год.</t>
  </si>
  <si>
    <t>Предложение по структуре тарифа на 2025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</si>
</sst>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[$-419]General"/>
    <numFmt numFmtId="165" formatCode="#,##0.00\ _₽"/>
    <numFmt numFmtId="166" formatCode="#,##0.00_ ;\-#,##0.00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4" fontId="13" fillId="0" borderId="0"/>
    <xf numFmtId="0" fontId="14" fillId="0" borderId="0"/>
    <xf numFmtId="0" fontId="15" fillId="0" borderId="0"/>
  </cellStyleXfs>
  <cellXfs count="91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43" fontId="8" fillId="0" borderId="0" xfId="0" applyNumberFormat="1" applyFont="1"/>
    <xf numFmtId="0" fontId="11" fillId="0" borderId="0" xfId="0" applyFont="1"/>
    <xf numFmtId="0" fontId="4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3" fontId="4" fillId="2" borderId="4" xfId="1" applyFont="1" applyFill="1" applyBorder="1" applyAlignment="1">
      <alignment horizontal="center" vertical="center" wrapText="1"/>
    </xf>
    <xf numFmtId="0" fontId="4" fillId="2" borderId="0" xfId="0" applyFont="1" applyFill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39" fontId="8" fillId="0" borderId="0" xfId="1" applyNumberFormat="1" applyFont="1" applyAlignment="1">
      <alignment horizontal="right"/>
    </xf>
    <xf numFmtId="43" fontId="4" fillId="0" borderId="0" xfId="1" applyFont="1" applyAlignment="1">
      <alignment horizontal="right"/>
    </xf>
    <xf numFmtId="43" fontId="8" fillId="0" borderId="0" xfId="1" applyFont="1" applyAlignment="1">
      <alignment horizontal="right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0" fontId="16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165" fontId="8" fillId="0" borderId="1" xfId="1" applyNumberFormat="1" applyFont="1" applyBorder="1" applyAlignment="1">
      <alignment horizontal="center"/>
    </xf>
    <xf numFmtId="4" fontId="16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3" fontId="4" fillId="2" borderId="1" xfId="1" applyFont="1" applyFill="1" applyBorder="1" applyAlignment="1">
      <alignment horizontal="center"/>
    </xf>
    <xf numFmtId="166" fontId="4" fillId="0" borderId="0" xfId="1" applyNumberFormat="1" applyFont="1" applyBorder="1"/>
    <xf numFmtId="0" fontId="3" fillId="0" borderId="0" xfId="0" applyFont="1" applyAlignment="1">
      <alignment horizontal="center"/>
    </xf>
    <xf numFmtId="165" fontId="8" fillId="0" borderId="1" xfId="0" applyNumberFormat="1" applyFont="1" applyBorder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43" fontId="0" fillId="0" borderId="0" xfId="0" applyNumberFormat="1"/>
    <xf numFmtId="49" fontId="3" fillId="0" borderId="4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43" fontId="8" fillId="0" borderId="1" xfId="1" applyFont="1" applyBorder="1" applyAlignment="1">
      <alignment horizontal="center"/>
    </xf>
    <xf numFmtId="49" fontId="7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166" fontId="4" fillId="2" borderId="4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4" fontId="3" fillId="0" borderId="0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166" fontId="4" fillId="0" borderId="1" xfId="1" applyNumberFormat="1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8" fillId="0" borderId="2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view="pageBreakPreview" topLeftCell="A20" zoomScaleSheetLayoutView="100" workbookViewId="0">
      <selection activeCell="A25" sqref="A25"/>
    </sheetView>
  </sheetViews>
  <sheetFormatPr defaultColWidth="9.140625" defaultRowHeight="15" x14ac:dyDescent="0.25"/>
  <cols>
    <col min="1" max="1" width="33.42578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2.140625" style="2" bestFit="1" customWidth="1"/>
    <col min="9" max="16384" width="9.140625" style="2"/>
  </cols>
  <sheetData>
    <row r="1" spans="1:5" ht="15.75" x14ac:dyDescent="0.25">
      <c r="A1" s="71" t="s">
        <v>11</v>
      </c>
      <c r="B1" s="71"/>
      <c r="C1" s="71"/>
      <c r="D1" s="71"/>
      <c r="E1" s="71"/>
    </row>
    <row r="2" spans="1:5" ht="33.75" customHeight="1" x14ac:dyDescent="0.25">
      <c r="A2" s="72" t="s">
        <v>12</v>
      </c>
      <c r="B2" s="73"/>
      <c r="C2" s="73"/>
      <c r="D2" s="73"/>
      <c r="E2" s="73"/>
    </row>
    <row r="3" spans="1:5" x14ac:dyDescent="0.25">
      <c r="A3" s="74" t="s">
        <v>64</v>
      </c>
      <c r="B3" s="74"/>
      <c r="C3" s="74"/>
      <c r="D3" s="74"/>
      <c r="E3" s="74"/>
    </row>
    <row r="4" spans="1:5" s="1" customFormat="1" ht="15.6" customHeight="1" x14ac:dyDescent="0.25">
      <c r="A4" s="24" t="s">
        <v>13</v>
      </c>
      <c r="B4" s="4"/>
      <c r="C4" s="4"/>
      <c r="D4" s="33"/>
      <c r="E4" s="32" t="s">
        <v>65</v>
      </c>
    </row>
    <row r="5" spans="1:5" x14ac:dyDescent="0.25">
      <c r="A5" s="31"/>
      <c r="B5" s="4"/>
      <c r="C5" s="4"/>
      <c r="D5" s="4"/>
      <c r="E5" s="4"/>
    </row>
    <row r="6" spans="1:5" x14ac:dyDescent="0.25">
      <c r="A6" s="75" t="s">
        <v>0</v>
      </c>
      <c r="B6" s="75"/>
      <c r="C6" s="75"/>
      <c r="D6" s="75"/>
      <c r="E6" s="75"/>
    </row>
    <row r="7" spans="1:5" x14ac:dyDescent="0.25">
      <c r="A7" s="76" t="s">
        <v>23</v>
      </c>
      <c r="B7" s="76"/>
      <c r="C7" s="76"/>
      <c r="D7" s="76"/>
      <c r="E7" s="76"/>
    </row>
    <row r="8" spans="1:5" x14ac:dyDescent="0.25">
      <c r="A8" s="78" t="s">
        <v>1</v>
      </c>
      <c r="B8" s="78"/>
      <c r="C8" s="78"/>
      <c r="D8" s="78"/>
      <c r="E8" s="78"/>
    </row>
    <row r="9" spans="1:5" x14ac:dyDescent="0.25">
      <c r="A9" s="75" t="s">
        <v>24</v>
      </c>
      <c r="B9" s="75"/>
      <c r="C9" s="75"/>
      <c r="D9" s="75"/>
      <c r="E9" s="75"/>
    </row>
    <row r="10" spans="1:5" ht="24.75" customHeight="1" x14ac:dyDescent="0.25">
      <c r="A10" s="79" t="s">
        <v>14</v>
      </c>
      <c r="B10" s="80"/>
      <c r="C10" s="80"/>
      <c r="D10" s="80"/>
      <c r="E10" s="80"/>
    </row>
    <row r="11" spans="1:5" ht="30" customHeight="1" x14ac:dyDescent="0.25">
      <c r="A11" s="75" t="s">
        <v>25</v>
      </c>
      <c r="B11" s="75"/>
      <c r="C11" s="75"/>
      <c r="D11" s="75"/>
      <c r="E11" s="75"/>
    </row>
    <row r="12" spans="1:5" x14ac:dyDescent="0.25">
      <c r="A12" s="78" t="s">
        <v>15</v>
      </c>
      <c r="B12" s="81"/>
      <c r="C12" s="81"/>
      <c r="D12" s="81"/>
      <c r="E12" s="81"/>
    </row>
    <row r="13" spans="1:5" x14ac:dyDescent="0.25">
      <c r="A13" s="75" t="s">
        <v>22</v>
      </c>
      <c r="B13" s="75"/>
      <c r="C13" s="75"/>
      <c r="D13" s="75"/>
      <c r="E13" s="75"/>
    </row>
    <row r="14" spans="1:5" x14ac:dyDescent="0.25">
      <c r="A14" s="78" t="s">
        <v>2</v>
      </c>
      <c r="B14" s="81"/>
      <c r="C14" s="81"/>
      <c r="D14" s="81"/>
      <c r="E14" s="81"/>
    </row>
    <row r="15" spans="1:5" x14ac:dyDescent="0.25">
      <c r="A15" s="75" t="s">
        <v>44</v>
      </c>
      <c r="B15" s="75"/>
      <c r="C15" s="75"/>
      <c r="D15" s="75"/>
      <c r="E15" s="75"/>
    </row>
    <row r="16" spans="1:5" x14ac:dyDescent="0.25">
      <c r="A16" s="78" t="s">
        <v>16</v>
      </c>
      <c r="B16" s="81"/>
      <c r="C16" s="81"/>
      <c r="D16" s="81"/>
      <c r="E16" s="81"/>
    </row>
    <row r="17" spans="1:8" ht="32.25" customHeight="1" x14ac:dyDescent="0.25">
      <c r="A17" s="75" t="s">
        <v>17</v>
      </c>
      <c r="B17" s="75"/>
      <c r="C17" s="75"/>
      <c r="D17" s="75"/>
      <c r="E17" s="75"/>
    </row>
    <row r="18" spans="1:8" ht="62.25" customHeight="1" x14ac:dyDescent="0.25">
      <c r="A18" s="75" t="s">
        <v>26</v>
      </c>
      <c r="B18" s="75"/>
      <c r="C18" s="75"/>
      <c r="D18" s="75"/>
      <c r="E18" s="75"/>
    </row>
    <row r="19" spans="1:8" ht="27.75" customHeight="1" x14ac:dyDescent="0.25">
      <c r="A19" s="77" t="s">
        <v>27</v>
      </c>
      <c r="B19" s="77"/>
      <c r="C19" s="77"/>
      <c r="D19" s="77"/>
      <c r="E19" s="77"/>
    </row>
    <row r="20" spans="1:8" x14ac:dyDescent="0.25">
      <c r="A20" s="77"/>
      <c r="B20" s="77"/>
      <c r="C20" s="77"/>
      <c r="D20" s="77"/>
      <c r="E20" s="77"/>
      <c r="F20" s="2">
        <v>244.9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3" t="s">
        <v>43</v>
      </c>
      <c r="B22" s="9" t="s">
        <v>34</v>
      </c>
      <c r="C22" s="3" t="s">
        <v>4</v>
      </c>
      <c r="D22" s="3">
        <v>6.8</v>
      </c>
      <c r="E22" s="8">
        <f>D22*F20*G20</f>
        <v>4995.96</v>
      </c>
    </row>
    <row r="23" spans="1:8" x14ac:dyDescent="0.25">
      <c r="A23" s="7" t="s">
        <v>42</v>
      </c>
      <c r="B23" s="9" t="s">
        <v>28</v>
      </c>
      <c r="C23" s="3" t="s">
        <v>4</v>
      </c>
      <c r="D23" s="3">
        <v>1.41</v>
      </c>
      <c r="E23" s="8">
        <f>D23*F20*3</f>
        <v>1035.9269999999999</v>
      </c>
    </row>
    <row r="24" spans="1:8" s="21" customFormat="1" x14ac:dyDescent="0.25">
      <c r="A24" s="17" t="s">
        <v>31</v>
      </c>
      <c r="B24" s="18" t="s">
        <v>40</v>
      </c>
      <c r="C24" s="19" t="s">
        <v>32</v>
      </c>
      <c r="D24" s="19"/>
      <c r="E24" s="20">
        <v>0</v>
      </c>
    </row>
    <row r="25" spans="1:8" s="21" customFormat="1" ht="60" x14ac:dyDescent="0.25">
      <c r="A25" s="17" t="s">
        <v>68</v>
      </c>
      <c r="B25" s="18" t="s">
        <v>67</v>
      </c>
      <c r="C25" s="19" t="s">
        <v>32</v>
      </c>
      <c r="D25" s="19"/>
      <c r="E25" s="55">
        <v>-179</v>
      </c>
    </row>
    <row r="26" spans="1:8" s="21" customFormat="1" x14ac:dyDescent="0.25">
      <c r="A26" s="17"/>
      <c r="B26" s="18"/>
      <c r="C26" s="19"/>
      <c r="D26" s="19"/>
      <c r="E26" s="20"/>
    </row>
    <row r="27" spans="1:8" s="14" customFormat="1" ht="14.25" x14ac:dyDescent="0.2">
      <c r="A27" s="10" t="s">
        <v>30</v>
      </c>
      <c r="B27" s="11"/>
      <c r="C27" s="12"/>
      <c r="D27" s="12"/>
      <c r="E27" s="13">
        <f>SUM(E22:E26)</f>
        <v>5852.8869999999997</v>
      </c>
    </row>
    <row r="29" spans="1:8" ht="31.5" customHeight="1" x14ac:dyDescent="0.25">
      <c r="A29" s="83" t="s">
        <v>66</v>
      </c>
      <c r="B29" s="83"/>
      <c r="C29" s="83"/>
      <c r="D29" s="83"/>
      <c r="E29" s="83"/>
    </row>
    <row r="30" spans="1:8" ht="27.75" customHeight="1" x14ac:dyDescent="0.25">
      <c r="A30" s="75" t="s">
        <v>21</v>
      </c>
      <c r="B30" s="75"/>
      <c r="C30" s="75"/>
      <c r="D30" s="75"/>
      <c r="E30" s="75"/>
    </row>
    <row r="31" spans="1:8" x14ac:dyDescent="0.25">
      <c r="A31" s="75" t="s">
        <v>20</v>
      </c>
      <c r="B31" s="75"/>
      <c r="C31" s="75"/>
      <c r="D31" s="75"/>
      <c r="E31" s="75"/>
      <c r="F31" s="14"/>
      <c r="G31" s="14"/>
      <c r="H31" s="15"/>
    </row>
    <row r="32" spans="1:8" ht="28.5" customHeight="1" x14ac:dyDescent="0.25">
      <c r="A32" s="75" t="s">
        <v>33</v>
      </c>
      <c r="B32" s="75"/>
      <c r="C32" s="75"/>
      <c r="D32" s="75"/>
      <c r="E32" s="75"/>
    </row>
    <row r="33" spans="1:5" x14ac:dyDescent="0.25">
      <c r="A33" s="75" t="s">
        <v>18</v>
      </c>
      <c r="B33" s="75"/>
      <c r="C33" s="75"/>
      <c r="D33" s="75"/>
      <c r="E33" s="75"/>
    </row>
    <row r="34" spans="1:5" x14ac:dyDescent="0.25">
      <c r="A34" s="28"/>
      <c r="B34" s="28"/>
      <c r="C34" s="28"/>
      <c r="D34" s="28"/>
      <c r="E34" s="28"/>
    </row>
    <row r="35" spans="1:5" x14ac:dyDescent="0.25">
      <c r="A35" s="84" t="s">
        <v>5</v>
      </c>
      <c r="B35" s="84"/>
      <c r="C35" s="84"/>
      <c r="D35" s="84"/>
      <c r="E35" s="84"/>
    </row>
    <row r="36" spans="1:5" x14ac:dyDescent="0.25">
      <c r="A36" s="75" t="s">
        <v>18</v>
      </c>
      <c r="B36" s="75"/>
      <c r="C36" s="75"/>
      <c r="D36" s="75"/>
      <c r="E36" s="75"/>
    </row>
    <row r="37" spans="1:5" x14ac:dyDescent="0.25">
      <c r="A37" s="85" t="s">
        <v>45</v>
      </c>
      <c r="B37" s="85"/>
      <c r="C37" s="85"/>
      <c r="D37" s="85"/>
      <c r="E37" s="5"/>
    </row>
    <row r="38" spans="1:5" x14ac:dyDescent="0.25">
      <c r="B38" s="82" t="s">
        <v>19</v>
      </c>
      <c r="C38" s="82"/>
      <c r="D38" s="82"/>
      <c r="E38" s="6" t="s">
        <v>6</v>
      </c>
    </row>
    <row r="39" spans="1:5" x14ac:dyDescent="0.25">
      <c r="A39" s="30"/>
      <c r="B39" s="30"/>
      <c r="C39" s="30"/>
      <c r="D39" s="30"/>
      <c r="E39" s="30"/>
    </row>
    <row r="40" spans="1:5" x14ac:dyDescent="0.25">
      <c r="A40" s="86" t="s">
        <v>29</v>
      </c>
      <c r="B40" s="86"/>
      <c r="C40" s="86"/>
      <c r="D40" s="86"/>
      <c r="E40" s="5"/>
    </row>
    <row r="41" spans="1:5" x14ac:dyDescent="0.25">
      <c r="B41" s="82" t="s">
        <v>19</v>
      </c>
      <c r="C41" s="82"/>
      <c r="D41" s="82"/>
      <c r="E41" s="6" t="s">
        <v>6</v>
      </c>
    </row>
    <row r="43" spans="1:5" x14ac:dyDescent="0.25">
      <c r="A43" s="2" t="s">
        <v>38</v>
      </c>
    </row>
    <row r="44" spans="1:5" x14ac:dyDescent="0.25">
      <c r="A44" s="14" t="s">
        <v>35</v>
      </c>
    </row>
    <row r="45" spans="1:5" x14ac:dyDescent="0.25">
      <c r="A45" s="2" t="s">
        <v>41</v>
      </c>
      <c r="B45" s="25">
        <v>4771.76</v>
      </c>
    </row>
    <row r="46" spans="1:5" x14ac:dyDescent="0.25">
      <c r="A46" s="22" t="s">
        <v>46</v>
      </c>
      <c r="B46" s="26"/>
    </row>
    <row r="47" spans="1:5" x14ac:dyDescent="0.25">
      <c r="A47" s="2" t="s">
        <v>36</v>
      </c>
      <c r="B47" s="26">
        <v>6782.87</v>
      </c>
    </row>
    <row r="48" spans="1:5" ht="30" x14ac:dyDescent="0.25">
      <c r="A48" s="29" t="s">
        <v>37</v>
      </c>
      <c r="B48" s="26">
        <f>E27</f>
        <v>5852.8869999999997</v>
      </c>
    </row>
    <row r="49" spans="1:2" x14ac:dyDescent="0.25">
      <c r="A49" s="16" t="s">
        <v>39</v>
      </c>
      <c r="B49" s="27">
        <f>B45+B47-B48</f>
        <v>5701.7430000000013</v>
      </c>
    </row>
    <row r="51" spans="1:2" x14ac:dyDescent="0.25">
      <c r="B51" s="2">
        <v>4771.76</v>
      </c>
    </row>
  </sheetData>
  <mergeCells count="29">
    <mergeCell ref="B41:D41"/>
    <mergeCell ref="A20:E20"/>
    <mergeCell ref="A29:E29"/>
    <mergeCell ref="A30:E30"/>
    <mergeCell ref="A31:E31"/>
    <mergeCell ref="A32:E32"/>
    <mergeCell ref="A33:E33"/>
    <mergeCell ref="A35:E35"/>
    <mergeCell ref="A36:E36"/>
    <mergeCell ref="A37:D37"/>
    <mergeCell ref="B38:D38"/>
    <mergeCell ref="A40:D40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view="pageBreakPreview" topLeftCell="A19" zoomScaleSheetLayoutView="100" workbookViewId="0">
      <selection activeCell="G22" sqref="G22"/>
    </sheetView>
  </sheetViews>
  <sheetFormatPr defaultColWidth="9.140625" defaultRowHeight="15" x14ac:dyDescent="0.25"/>
  <cols>
    <col min="1" max="1" width="33.42578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2.140625" style="2" bestFit="1" customWidth="1"/>
    <col min="9" max="16384" width="9.140625" style="2"/>
  </cols>
  <sheetData>
    <row r="1" spans="1:5" ht="15.75" x14ac:dyDescent="0.25">
      <c r="A1" s="71" t="s">
        <v>11</v>
      </c>
      <c r="B1" s="71"/>
      <c r="C1" s="71"/>
      <c r="D1" s="71"/>
      <c r="E1" s="71"/>
    </row>
    <row r="2" spans="1:5" ht="33.75" customHeight="1" x14ac:dyDescent="0.25">
      <c r="A2" s="72" t="s">
        <v>12</v>
      </c>
      <c r="B2" s="73"/>
      <c r="C2" s="73"/>
      <c r="D2" s="73"/>
      <c r="E2" s="73"/>
    </row>
    <row r="3" spans="1:5" x14ac:dyDescent="0.25">
      <c r="A3" s="74" t="s">
        <v>69</v>
      </c>
      <c r="B3" s="74"/>
      <c r="C3" s="74"/>
      <c r="D3" s="74"/>
      <c r="E3" s="74"/>
    </row>
    <row r="4" spans="1:5" s="1" customFormat="1" ht="15.6" customHeight="1" x14ac:dyDescent="0.25">
      <c r="A4" s="24" t="s">
        <v>13</v>
      </c>
      <c r="B4" s="4"/>
      <c r="C4" s="4"/>
      <c r="D4" s="33"/>
      <c r="E4" s="32" t="s">
        <v>70</v>
      </c>
    </row>
    <row r="5" spans="1:5" x14ac:dyDescent="0.25">
      <c r="A5" s="59"/>
      <c r="B5" s="4"/>
      <c r="C5" s="4"/>
      <c r="D5" s="4"/>
      <c r="E5" s="4"/>
    </row>
    <row r="6" spans="1:5" x14ac:dyDescent="0.25">
      <c r="A6" s="75" t="s">
        <v>0</v>
      </c>
      <c r="B6" s="75"/>
      <c r="C6" s="75"/>
      <c r="D6" s="75"/>
      <c r="E6" s="75"/>
    </row>
    <row r="7" spans="1:5" x14ac:dyDescent="0.25">
      <c r="A7" s="76" t="s">
        <v>23</v>
      </c>
      <c r="B7" s="76"/>
      <c r="C7" s="76"/>
      <c r="D7" s="76"/>
      <c r="E7" s="76"/>
    </row>
    <row r="8" spans="1:5" x14ac:dyDescent="0.25">
      <c r="A8" s="78" t="s">
        <v>1</v>
      </c>
      <c r="B8" s="78"/>
      <c r="C8" s="78"/>
      <c r="D8" s="78"/>
      <c r="E8" s="78"/>
    </row>
    <row r="9" spans="1:5" x14ac:dyDescent="0.25">
      <c r="A9" s="75" t="s">
        <v>24</v>
      </c>
      <c r="B9" s="75"/>
      <c r="C9" s="75"/>
      <c r="D9" s="75"/>
      <c r="E9" s="75"/>
    </row>
    <row r="10" spans="1:5" ht="24.75" customHeight="1" x14ac:dyDescent="0.25">
      <c r="A10" s="79" t="s">
        <v>14</v>
      </c>
      <c r="B10" s="80"/>
      <c r="C10" s="80"/>
      <c r="D10" s="80"/>
      <c r="E10" s="80"/>
    </row>
    <row r="11" spans="1:5" ht="30" customHeight="1" x14ac:dyDescent="0.25">
      <c r="A11" s="75" t="s">
        <v>25</v>
      </c>
      <c r="B11" s="75"/>
      <c r="C11" s="75"/>
      <c r="D11" s="75"/>
      <c r="E11" s="75"/>
    </row>
    <row r="12" spans="1:5" x14ac:dyDescent="0.25">
      <c r="A12" s="78" t="s">
        <v>15</v>
      </c>
      <c r="B12" s="81"/>
      <c r="C12" s="81"/>
      <c r="D12" s="81"/>
      <c r="E12" s="81"/>
    </row>
    <row r="13" spans="1:5" x14ac:dyDescent="0.25">
      <c r="A13" s="75" t="s">
        <v>22</v>
      </c>
      <c r="B13" s="75"/>
      <c r="C13" s="75"/>
      <c r="D13" s="75"/>
      <c r="E13" s="75"/>
    </row>
    <row r="14" spans="1:5" x14ac:dyDescent="0.25">
      <c r="A14" s="78" t="s">
        <v>2</v>
      </c>
      <c r="B14" s="81"/>
      <c r="C14" s="81"/>
      <c r="D14" s="81"/>
      <c r="E14" s="81"/>
    </row>
    <row r="15" spans="1:5" x14ac:dyDescent="0.25">
      <c r="A15" s="75" t="s">
        <v>44</v>
      </c>
      <c r="B15" s="75"/>
      <c r="C15" s="75"/>
      <c r="D15" s="75"/>
      <c r="E15" s="75"/>
    </row>
    <row r="16" spans="1:5" x14ac:dyDescent="0.25">
      <c r="A16" s="78" t="s">
        <v>16</v>
      </c>
      <c r="B16" s="81"/>
      <c r="C16" s="81"/>
      <c r="D16" s="81"/>
      <c r="E16" s="81"/>
    </row>
    <row r="17" spans="1:8" ht="32.25" customHeight="1" x14ac:dyDescent="0.25">
      <c r="A17" s="75" t="s">
        <v>17</v>
      </c>
      <c r="B17" s="75"/>
      <c r="C17" s="75"/>
      <c r="D17" s="75"/>
      <c r="E17" s="75"/>
    </row>
    <row r="18" spans="1:8" ht="62.25" customHeight="1" x14ac:dyDescent="0.25">
      <c r="A18" s="75" t="s">
        <v>26</v>
      </c>
      <c r="B18" s="75"/>
      <c r="C18" s="75"/>
      <c r="D18" s="75"/>
      <c r="E18" s="75"/>
    </row>
    <row r="19" spans="1:8" ht="27.75" customHeight="1" x14ac:dyDescent="0.25">
      <c r="A19" s="77" t="s">
        <v>27</v>
      </c>
      <c r="B19" s="77"/>
      <c r="C19" s="77"/>
      <c r="D19" s="77"/>
      <c r="E19" s="77"/>
    </row>
    <row r="20" spans="1:8" x14ac:dyDescent="0.25">
      <c r="A20" s="77"/>
      <c r="B20" s="77"/>
      <c r="C20" s="77"/>
      <c r="D20" s="77"/>
      <c r="E20" s="77"/>
      <c r="F20" s="2">
        <v>244.9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3" t="s">
        <v>43</v>
      </c>
      <c r="B22" s="9" t="s">
        <v>34</v>
      </c>
      <c r="C22" s="3" t="s">
        <v>4</v>
      </c>
      <c r="D22" s="3">
        <v>6.8</v>
      </c>
      <c r="E22" s="8">
        <f>D22*F20*G20</f>
        <v>4995.96</v>
      </c>
    </row>
    <row r="23" spans="1:8" x14ac:dyDescent="0.25">
      <c r="A23" s="7" t="s">
        <v>42</v>
      </c>
      <c r="B23" s="9" t="s">
        <v>28</v>
      </c>
      <c r="C23" s="3" t="s">
        <v>4</v>
      </c>
      <c r="D23" s="3">
        <v>1.41</v>
      </c>
      <c r="E23" s="8">
        <f>D23*F20*3</f>
        <v>1035.9269999999999</v>
      </c>
    </row>
    <row r="24" spans="1:8" s="21" customFormat="1" x14ac:dyDescent="0.25">
      <c r="A24" s="17" t="s">
        <v>31</v>
      </c>
      <c r="B24" s="18" t="s">
        <v>71</v>
      </c>
      <c r="C24" s="19" t="s">
        <v>32</v>
      </c>
      <c r="D24" s="19"/>
      <c r="E24" s="20">
        <v>0</v>
      </c>
    </row>
    <row r="25" spans="1:8" s="21" customFormat="1" x14ac:dyDescent="0.25">
      <c r="A25" s="17"/>
      <c r="B25" s="18"/>
      <c r="C25" s="19"/>
      <c r="D25" s="19"/>
      <c r="E25" s="20"/>
    </row>
    <row r="26" spans="1:8" s="14" customFormat="1" ht="14.25" x14ac:dyDescent="0.2">
      <c r="A26" s="10" t="s">
        <v>30</v>
      </c>
      <c r="B26" s="11"/>
      <c r="C26" s="12"/>
      <c r="D26" s="12"/>
      <c r="E26" s="13">
        <f>SUM(E22:E25)</f>
        <v>6031.8869999999997</v>
      </c>
    </row>
    <row r="28" spans="1:8" ht="31.5" customHeight="1" x14ac:dyDescent="0.25">
      <c r="A28" s="83" t="s">
        <v>72</v>
      </c>
      <c r="B28" s="83"/>
      <c r="C28" s="83"/>
      <c r="D28" s="83"/>
      <c r="E28" s="83"/>
    </row>
    <row r="29" spans="1:8" ht="27.75" customHeight="1" x14ac:dyDescent="0.25">
      <c r="A29" s="75" t="s">
        <v>21</v>
      </c>
      <c r="B29" s="75"/>
      <c r="C29" s="75"/>
      <c r="D29" s="75"/>
      <c r="E29" s="75"/>
    </row>
    <row r="30" spans="1:8" x14ac:dyDescent="0.25">
      <c r="A30" s="75" t="s">
        <v>20</v>
      </c>
      <c r="B30" s="75"/>
      <c r="C30" s="75"/>
      <c r="D30" s="75"/>
      <c r="E30" s="75"/>
      <c r="F30" s="14"/>
      <c r="G30" s="14"/>
      <c r="H30" s="15"/>
    </row>
    <row r="31" spans="1:8" ht="28.5" customHeight="1" x14ac:dyDescent="0.25">
      <c r="A31" s="75" t="s">
        <v>33</v>
      </c>
      <c r="B31" s="75"/>
      <c r="C31" s="75"/>
      <c r="D31" s="75"/>
      <c r="E31" s="75"/>
    </row>
    <row r="32" spans="1:8" x14ac:dyDescent="0.25">
      <c r="A32" s="75" t="s">
        <v>18</v>
      </c>
      <c r="B32" s="75"/>
      <c r="C32" s="75"/>
      <c r="D32" s="75"/>
      <c r="E32" s="75"/>
    </row>
    <row r="33" spans="1:5" x14ac:dyDescent="0.25">
      <c r="A33" s="57"/>
      <c r="B33" s="57"/>
      <c r="C33" s="57"/>
      <c r="D33" s="57"/>
      <c r="E33" s="57"/>
    </row>
    <row r="34" spans="1:5" x14ac:dyDescent="0.25">
      <c r="A34" s="84" t="s">
        <v>5</v>
      </c>
      <c r="B34" s="84"/>
      <c r="C34" s="84"/>
      <c r="D34" s="84"/>
      <c r="E34" s="84"/>
    </row>
    <row r="35" spans="1:5" x14ac:dyDescent="0.25">
      <c r="A35" s="75" t="s">
        <v>18</v>
      </c>
      <c r="B35" s="75"/>
      <c r="C35" s="75"/>
      <c r="D35" s="75"/>
      <c r="E35" s="75"/>
    </row>
    <row r="36" spans="1:5" x14ac:dyDescent="0.25">
      <c r="A36" s="85" t="s">
        <v>45</v>
      </c>
      <c r="B36" s="85"/>
      <c r="C36" s="85"/>
      <c r="D36" s="85"/>
      <c r="E36" s="5"/>
    </row>
    <row r="37" spans="1:5" x14ac:dyDescent="0.25">
      <c r="B37" s="82" t="s">
        <v>19</v>
      </c>
      <c r="C37" s="82"/>
      <c r="D37" s="82"/>
      <c r="E37" s="6" t="s">
        <v>6</v>
      </c>
    </row>
    <row r="38" spans="1:5" x14ac:dyDescent="0.25">
      <c r="A38" s="58"/>
      <c r="B38" s="58"/>
      <c r="C38" s="58"/>
      <c r="D38" s="58"/>
      <c r="E38" s="58"/>
    </row>
    <row r="39" spans="1:5" x14ac:dyDescent="0.25">
      <c r="A39" s="86" t="s">
        <v>29</v>
      </c>
      <c r="B39" s="86"/>
      <c r="C39" s="86"/>
      <c r="D39" s="86"/>
      <c r="E39" s="5"/>
    </row>
    <row r="40" spans="1:5" x14ac:dyDescent="0.25">
      <c r="B40" s="82" t="s">
        <v>19</v>
      </c>
      <c r="C40" s="82"/>
      <c r="D40" s="82"/>
      <c r="E40" s="6" t="s">
        <v>6</v>
      </c>
    </row>
    <row r="42" spans="1:5" x14ac:dyDescent="0.25">
      <c r="A42" s="2" t="s">
        <v>38</v>
      </c>
    </row>
    <row r="43" spans="1:5" x14ac:dyDescent="0.25">
      <c r="A43" s="14" t="s">
        <v>35</v>
      </c>
    </row>
    <row r="44" spans="1:5" x14ac:dyDescent="0.25">
      <c r="A44" s="2" t="s">
        <v>41</v>
      </c>
      <c r="B44" s="25">
        <f>'1кв'!B49</f>
        <v>5701.7430000000013</v>
      </c>
    </row>
    <row r="45" spans="1:5" x14ac:dyDescent="0.25">
      <c r="A45" s="22" t="s">
        <v>46</v>
      </c>
      <c r="B45" s="26"/>
    </row>
    <row r="46" spans="1:5" x14ac:dyDescent="0.25">
      <c r="A46" s="2" t="s">
        <v>36</v>
      </c>
      <c r="B46" s="26">
        <v>7335.24</v>
      </c>
    </row>
    <row r="47" spans="1:5" ht="30" x14ac:dyDescent="0.25">
      <c r="A47" s="56" t="s">
        <v>37</v>
      </c>
      <c r="B47" s="26">
        <f>E26</f>
        <v>6031.8869999999997</v>
      </c>
    </row>
    <row r="48" spans="1:5" x14ac:dyDescent="0.25">
      <c r="A48" s="16" t="s">
        <v>39</v>
      </c>
      <c r="B48" s="27">
        <f>B44+B46-B47</f>
        <v>7005.0960000000005</v>
      </c>
    </row>
    <row r="50" spans="2:2" x14ac:dyDescent="0.25">
      <c r="B50" s="2">
        <v>4771.76</v>
      </c>
    </row>
  </sheetData>
  <mergeCells count="29">
    <mergeCell ref="A35:E35"/>
    <mergeCell ref="A36:D36"/>
    <mergeCell ref="B37:D37"/>
    <mergeCell ref="A39:D39"/>
    <mergeCell ref="B40:D40"/>
    <mergeCell ref="A34:E34"/>
    <mergeCell ref="A15:E15"/>
    <mergeCell ref="A16:E16"/>
    <mergeCell ref="A17:E17"/>
    <mergeCell ref="A18:E18"/>
    <mergeCell ref="A19:E19"/>
    <mergeCell ref="A20:E20"/>
    <mergeCell ref="A28:E28"/>
    <mergeCell ref="A29:E29"/>
    <mergeCell ref="A30:E30"/>
    <mergeCell ref="A31:E31"/>
    <mergeCell ref="A32:E32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view="pageBreakPreview" topLeftCell="A22" zoomScaleSheetLayoutView="100" workbookViewId="0">
      <selection activeCell="B47" sqref="B47"/>
    </sheetView>
  </sheetViews>
  <sheetFormatPr defaultColWidth="9.140625" defaultRowHeight="15" x14ac:dyDescent="0.25"/>
  <cols>
    <col min="1" max="1" width="33.42578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2.140625" style="2" bestFit="1" customWidth="1"/>
    <col min="9" max="16384" width="9.140625" style="2"/>
  </cols>
  <sheetData>
    <row r="1" spans="1:5" ht="15.75" x14ac:dyDescent="0.25">
      <c r="A1" s="71" t="s">
        <v>11</v>
      </c>
      <c r="B1" s="71"/>
      <c r="C1" s="71"/>
      <c r="D1" s="71"/>
      <c r="E1" s="71"/>
    </row>
    <row r="2" spans="1:5" ht="33.75" customHeight="1" x14ac:dyDescent="0.25">
      <c r="A2" s="72" t="s">
        <v>12</v>
      </c>
      <c r="B2" s="73"/>
      <c r="C2" s="73"/>
      <c r="D2" s="73"/>
      <c r="E2" s="73"/>
    </row>
    <row r="3" spans="1:5" x14ac:dyDescent="0.25">
      <c r="A3" s="74" t="s">
        <v>73</v>
      </c>
      <c r="B3" s="74"/>
      <c r="C3" s="74"/>
      <c r="D3" s="74"/>
      <c r="E3" s="74"/>
    </row>
    <row r="4" spans="1:5" s="1" customFormat="1" ht="15.6" customHeight="1" x14ac:dyDescent="0.25">
      <c r="A4" s="24" t="s">
        <v>13</v>
      </c>
      <c r="B4" s="4"/>
      <c r="C4" s="4"/>
      <c r="D4" s="33"/>
      <c r="E4" s="32" t="s">
        <v>74</v>
      </c>
    </row>
    <row r="5" spans="1:5" x14ac:dyDescent="0.25">
      <c r="A5" s="63"/>
      <c r="B5" s="4"/>
      <c r="C5" s="4"/>
      <c r="D5" s="4"/>
      <c r="E5" s="4"/>
    </row>
    <row r="6" spans="1:5" x14ac:dyDescent="0.25">
      <c r="A6" s="75" t="s">
        <v>0</v>
      </c>
      <c r="B6" s="75"/>
      <c r="C6" s="75"/>
      <c r="D6" s="75"/>
      <c r="E6" s="75"/>
    </row>
    <row r="7" spans="1:5" x14ac:dyDescent="0.25">
      <c r="A7" s="76" t="s">
        <v>23</v>
      </c>
      <c r="B7" s="76"/>
      <c r="C7" s="76"/>
      <c r="D7" s="76"/>
      <c r="E7" s="76"/>
    </row>
    <row r="8" spans="1:5" x14ac:dyDescent="0.25">
      <c r="A8" s="78" t="s">
        <v>1</v>
      </c>
      <c r="B8" s="78"/>
      <c r="C8" s="78"/>
      <c r="D8" s="78"/>
      <c r="E8" s="78"/>
    </row>
    <row r="9" spans="1:5" x14ac:dyDescent="0.25">
      <c r="A9" s="75" t="s">
        <v>24</v>
      </c>
      <c r="B9" s="75"/>
      <c r="C9" s="75"/>
      <c r="D9" s="75"/>
      <c r="E9" s="75"/>
    </row>
    <row r="10" spans="1:5" ht="24.75" customHeight="1" x14ac:dyDescent="0.25">
      <c r="A10" s="79" t="s">
        <v>14</v>
      </c>
      <c r="B10" s="80"/>
      <c r="C10" s="80"/>
      <c r="D10" s="80"/>
      <c r="E10" s="80"/>
    </row>
    <row r="11" spans="1:5" ht="30" customHeight="1" x14ac:dyDescent="0.25">
      <c r="A11" s="75" t="s">
        <v>25</v>
      </c>
      <c r="B11" s="75"/>
      <c r="C11" s="75"/>
      <c r="D11" s="75"/>
      <c r="E11" s="75"/>
    </row>
    <row r="12" spans="1:5" x14ac:dyDescent="0.25">
      <c r="A12" s="78" t="s">
        <v>15</v>
      </c>
      <c r="B12" s="81"/>
      <c r="C12" s="81"/>
      <c r="D12" s="81"/>
      <c r="E12" s="81"/>
    </row>
    <row r="13" spans="1:5" x14ac:dyDescent="0.25">
      <c r="A13" s="75" t="s">
        <v>22</v>
      </c>
      <c r="B13" s="75"/>
      <c r="C13" s="75"/>
      <c r="D13" s="75"/>
      <c r="E13" s="75"/>
    </row>
    <row r="14" spans="1:5" x14ac:dyDescent="0.25">
      <c r="A14" s="78" t="s">
        <v>2</v>
      </c>
      <c r="B14" s="81"/>
      <c r="C14" s="81"/>
      <c r="D14" s="81"/>
      <c r="E14" s="81"/>
    </row>
    <row r="15" spans="1:5" x14ac:dyDescent="0.25">
      <c r="A15" s="75" t="s">
        <v>44</v>
      </c>
      <c r="B15" s="75"/>
      <c r="C15" s="75"/>
      <c r="D15" s="75"/>
      <c r="E15" s="75"/>
    </row>
    <row r="16" spans="1:5" x14ac:dyDescent="0.25">
      <c r="A16" s="78" t="s">
        <v>16</v>
      </c>
      <c r="B16" s="81"/>
      <c r="C16" s="81"/>
      <c r="D16" s="81"/>
      <c r="E16" s="81"/>
    </row>
    <row r="17" spans="1:8" ht="32.25" customHeight="1" x14ac:dyDescent="0.25">
      <c r="A17" s="75" t="s">
        <v>17</v>
      </c>
      <c r="B17" s="75"/>
      <c r="C17" s="75"/>
      <c r="D17" s="75"/>
      <c r="E17" s="75"/>
    </row>
    <row r="18" spans="1:8" ht="62.25" customHeight="1" x14ac:dyDescent="0.25">
      <c r="A18" s="75" t="s">
        <v>26</v>
      </c>
      <c r="B18" s="75"/>
      <c r="C18" s="75"/>
      <c r="D18" s="75"/>
      <c r="E18" s="75"/>
    </row>
    <row r="19" spans="1:8" ht="27.75" customHeight="1" x14ac:dyDescent="0.25">
      <c r="A19" s="77" t="s">
        <v>27</v>
      </c>
      <c r="B19" s="77"/>
      <c r="C19" s="77"/>
      <c r="D19" s="77"/>
      <c r="E19" s="77"/>
    </row>
    <row r="20" spans="1:8" x14ac:dyDescent="0.25">
      <c r="A20" s="77"/>
      <c r="B20" s="77"/>
      <c r="C20" s="77"/>
      <c r="D20" s="77"/>
      <c r="E20" s="77"/>
      <c r="F20" s="2">
        <v>244.9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3" t="s">
        <v>43</v>
      </c>
      <c r="B22" s="9" t="s">
        <v>34</v>
      </c>
      <c r="C22" s="3" t="s">
        <v>4</v>
      </c>
      <c r="D22" s="3">
        <v>7.3</v>
      </c>
      <c r="E22" s="8">
        <f>D22*F20*G20</f>
        <v>5363.3099999999995</v>
      </c>
    </row>
    <row r="23" spans="1:8" x14ac:dyDescent="0.25">
      <c r="A23" s="7" t="s">
        <v>42</v>
      </c>
      <c r="B23" s="9" t="s">
        <v>28</v>
      </c>
      <c r="C23" s="3" t="s">
        <v>4</v>
      </c>
      <c r="D23" s="3">
        <v>1.51</v>
      </c>
      <c r="E23" s="8">
        <f>D23*F20*3</f>
        <v>1109.3970000000002</v>
      </c>
    </row>
    <row r="24" spans="1:8" s="21" customFormat="1" x14ac:dyDescent="0.25">
      <c r="A24" s="17" t="s">
        <v>31</v>
      </c>
      <c r="B24" s="18" t="s">
        <v>75</v>
      </c>
      <c r="C24" s="19" t="s">
        <v>32</v>
      </c>
      <c r="D24" s="19"/>
      <c r="E24" s="20">
        <v>6498.05</v>
      </c>
    </row>
    <row r="25" spans="1:8" s="21" customFormat="1" x14ac:dyDescent="0.25">
      <c r="A25" s="17"/>
      <c r="B25" s="18"/>
      <c r="C25" s="19"/>
      <c r="D25" s="19"/>
      <c r="E25" s="20"/>
    </row>
    <row r="26" spans="1:8" s="14" customFormat="1" ht="14.25" x14ac:dyDescent="0.2">
      <c r="A26" s="10" t="s">
        <v>30</v>
      </c>
      <c r="B26" s="11"/>
      <c r="C26" s="12"/>
      <c r="D26" s="12"/>
      <c r="E26" s="13">
        <f>SUM(E22:E25)</f>
        <v>12970.757</v>
      </c>
    </row>
    <row r="28" spans="1:8" ht="31.5" customHeight="1" x14ac:dyDescent="0.25">
      <c r="A28" s="83" t="s">
        <v>76</v>
      </c>
      <c r="B28" s="83"/>
      <c r="C28" s="83"/>
      <c r="D28" s="83"/>
      <c r="E28" s="83"/>
    </row>
    <row r="29" spans="1:8" ht="27.75" customHeight="1" x14ac:dyDescent="0.25">
      <c r="A29" s="75" t="s">
        <v>21</v>
      </c>
      <c r="B29" s="75"/>
      <c r="C29" s="75"/>
      <c r="D29" s="75"/>
      <c r="E29" s="75"/>
    </row>
    <row r="30" spans="1:8" x14ac:dyDescent="0.25">
      <c r="A30" s="75" t="s">
        <v>20</v>
      </c>
      <c r="B30" s="75"/>
      <c r="C30" s="75"/>
      <c r="D30" s="75"/>
      <c r="E30" s="75"/>
      <c r="F30" s="14"/>
      <c r="G30" s="14"/>
      <c r="H30" s="15"/>
    </row>
    <row r="31" spans="1:8" ht="28.5" customHeight="1" x14ac:dyDescent="0.25">
      <c r="A31" s="75" t="s">
        <v>33</v>
      </c>
      <c r="B31" s="75"/>
      <c r="C31" s="75"/>
      <c r="D31" s="75"/>
      <c r="E31" s="75"/>
    </row>
    <row r="32" spans="1:8" x14ac:dyDescent="0.25">
      <c r="A32" s="75" t="s">
        <v>18</v>
      </c>
      <c r="B32" s="75"/>
      <c r="C32" s="75"/>
      <c r="D32" s="75"/>
      <c r="E32" s="75"/>
    </row>
    <row r="33" spans="1:5" x14ac:dyDescent="0.25">
      <c r="A33" s="60"/>
      <c r="B33" s="60"/>
      <c r="C33" s="60"/>
      <c r="D33" s="60"/>
      <c r="E33" s="60"/>
    </row>
    <row r="34" spans="1:5" x14ac:dyDescent="0.25">
      <c r="A34" s="84" t="s">
        <v>5</v>
      </c>
      <c r="B34" s="84"/>
      <c r="C34" s="84"/>
      <c r="D34" s="84"/>
      <c r="E34" s="84"/>
    </row>
    <row r="35" spans="1:5" x14ac:dyDescent="0.25">
      <c r="A35" s="75" t="s">
        <v>18</v>
      </c>
      <c r="B35" s="75"/>
      <c r="C35" s="75"/>
      <c r="D35" s="75"/>
      <c r="E35" s="75"/>
    </row>
    <row r="36" spans="1:5" x14ac:dyDescent="0.25">
      <c r="A36" s="85" t="s">
        <v>45</v>
      </c>
      <c r="B36" s="85"/>
      <c r="C36" s="85"/>
      <c r="D36" s="85"/>
      <c r="E36" s="5"/>
    </row>
    <row r="37" spans="1:5" x14ac:dyDescent="0.25">
      <c r="B37" s="82" t="s">
        <v>19</v>
      </c>
      <c r="C37" s="82"/>
      <c r="D37" s="82"/>
      <c r="E37" s="6" t="s">
        <v>6</v>
      </c>
    </row>
    <row r="38" spans="1:5" x14ac:dyDescent="0.25">
      <c r="A38" s="62"/>
      <c r="B38" s="62"/>
      <c r="C38" s="62"/>
      <c r="D38" s="62"/>
      <c r="E38" s="62"/>
    </row>
    <row r="39" spans="1:5" x14ac:dyDescent="0.25">
      <c r="A39" s="86" t="s">
        <v>29</v>
      </c>
      <c r="B39" s="86"/>
      <c r="C39" s="86"/>
      <c r="D39" s="86"/>
      <c r="E39" s="5"/>
    </row>
    <row r="40" spans="1:5" x14ac:dyDescent="0.25">
      <c r="B40" s="82" t="s">
        <v>19</v>
      </c>
      <c r="C40" s="82"/>
      <c r="D40" s="82"/>
      <c r="E40" s="6" t="s">
        <v>6</v>
      </c>
    </row>
    <row r="42" spans="1:5" x14ac:dyDescent="0.25">
      <c r="A42" s="2" t="s">
        <v>38</v>
      </c>
    </row>
    <row r="43" spans="1:5" x14ac:dyDescent="0.25">
      <c r="A43" s="14" t="s">
        <v>35</v>
      </c>
    </row>
    <row r="44" spans="1:5" x14ac:dyDescent="0.25">
      <c r="A44" s="2" t="s">
        <v>41</v>
      </c>
      <c r="B44" s="25">
        <f>'2кв'!B48</f>
        <v>7005.0960000000005</v>
      </c>
    </row>
    <row r="45" spans="1:5" x14ac:dyDescent="0.25">
      <c r="A45" s="22" t="s">
        <v>77</v>
      </c>
      <c r="B45" s="26"/>
    </row>
    <row r="46" spans="1:5" x14ac:dyDescent="0.25">
      <c r="A46" s="2" t="s">
        <v>36</v>
      </c>
      <c r="B46" s="26">
        <v>7126.59</v>
      </c>
    </row>
    <row r="47" spans="1:5" ht="30" x14ac:dyDescent="0.25">
      <c r="A47" s="61" t="s">
        <v>37</v>
      </c>
      <c r="B47" s="26">
        <f>E26</f>
        <v>12970.757</v>
      </c>
    </row>
    <row r="48" spans="1:5" x14ac:dyDescent="0.25">
      <c r="A48" s="16" t="s">
        <v>39</v>
      </c>
      <c r="B48" s="27">
        <f>B44+B46-B47</f>
        <v>1160.9290000000019</v>
      </c>
    </row>
  </sheetData>
  <mergeCells count="29"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A34:E34"/>
    <mergeCell ref="A15:E15"/>
    <mergeCell ref="A16:E16"/>
    <mergeCell ref="A17:E17"/>
    <mergeCell ref="A18:E18"/>
    <mergeCell ref="A19:E19"/>
    <mergeCell ref="A20:E20"/>
    <mergeCell ref="A28:E28"/>
    <mergeCell ref="A29:E29"/>
    <mergeCell ref="A30:E30"/>
    <mergeCell ref="A31:E31"/>
    <mergeCell ref="A32:E32"/>
    <mergeCell ref="A35:E35"/>
    <mergeCell ref="A36:D36"/>
    <mergeCell ref="B37:D37"/>
    <mergeCell ref="A39:D39"/>
    <mergeCell ref="B40:D40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view="pageBreakPreview" topLeftCell="A25" zoomScaleSheetLayoutView="100" workbookViewId="0">
      <selection activeCell="A47" sqref="A47"/>
    </sheetView>
  </sheetViews>
  <sheetFormatPr defaultColWidth="9.140625" defaultRowHeight="15" x14ac:dyDescent="0.25"/>
  <cols>
    <col min="1" max="1" width="33.42578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2.140625" style="2" bestFit="1" customWidth="1"/>
    <col min="9" max="16384" width="9.140625" style="2"/>
  </cols>
  <sheetData>
    <row r="1" spans="1:5" ht="15.75" x14ac:dyDescent="0.25">
      <c r="A1" s="71" t="s">
        <v>11</v>
      </c>
      <c r="B1" s="71"/>
      <c r="C1" s="71"/>
      <c r="D1" s="71"/>
      <c r="E1" s="71"/>
    </row>
    <row r="2" spans="1:5" ht="33.75" customHeight="1" x14ac:dyDescent="0.25">
      <c r="A2" s="72" t="s">
        <v>12</v>
      </c>
      <c r="B2" s="73"/>
      <c r="C2" s="73"/>
      <c r="D2" s="73"/>
      <c r="E2" s="73"/>
    </row>
    <row r="3" spans="1:5" x14ac:dyDescent="0.25">
      <c r="A3" s="74" t="s">
        <v>78</v>
      </c>
      <c r="B3" s="74"/>
      <c r="C3" s="74"/>
      <c r="D3" s="74"/>
      <c r="E3" s="74"/>
    </row>
    <row r="4" spans="1:5" s="1" customFormat="1" ht="15.6" customHeight="1" x14ac:dyDescent="0.25">
      <c r="A4" s="24" t="s">
        <v>13</v>
      </c>
      <c r="B4" s="4"/>
      <c r="C4" s="4"/>
      <c r="D4" s="33"/>
      <c r="E4" s="32" t="s">
        <v>79</v>
      </c>
    </row>
    <row r="5" spans="1:5" x14ac:dyDescent="0.25">
      <c r="A5" s="67"/>
      <c r="B5" s="4"/>
      <c r="C5" s="4"/>
      <c r="D5" s="4"/>
      <c r="E5" s="4"/>
    </row>
    <row r="6" spans="1:5" x14ac:dyDescent="0.25">
      <c r="A6" s="75" t="s">
        <v>0</v>
      </c>
      <c r="B6" s="75"/>
      <c r="C6" s="75"/>
      <c r="D6" s="75"/>
      <c r="E6" s="75"/>
    </row>
    <row r="7" spans="1:5" x14ac:dyDescent="0.25">
      <c r="A7" s="76" t="s">
        <v>23</v>
      </c>
      <c r="B7" s="76"/>
      <c r="C7" s="76"/>
      <c r="D7" s="76"/>
      <c r="E7" s="76"/>
    </row>
    <row r="8" spans="1:5" x14ac:dyDescent="0.25">
      <c r="A8" s="78" t="s">
        <v>1</v>
      </c>
      <c r="B8" s="78"/>
      <c r="C8" s="78"/>
      <c r="D8" s="78"/>
      <c r="E8" s="78"/>
    </row>
    <row r="9" spans="1:5" x14ac:dyDescent="0.25">
      <c r="A9" s="75" t="s">
        <v>24</v>
      </c>
      <c r="B9" s="75"/>
      <c r="C9" s="75"/>
      <c r="D9" s="75"/>
      <c r="E9" s="75"/>
    </row>
    <row r="10" spans="1:5" ht="24.75" customHeight="1" x14ac:dyDescent="0.25">
      <c r="A10" s="79" t="s">
        <v>14</v>
      </c>
      <c r="B10" s="80"/>
      <c r="C10" s="80"/>
      <c r="D10" s="80"/>
      <c r="E10" s="80"/>
    </row>
    <row r="11" spans="1:5" ht="30" customHeight="1" x14ac:dyDescent="0.25">
      <c r="A11" s="75" t="s">
        <v>25</v>
      </c>
      <c r="B11" s="75"/>
      <c r="C11" s="75"/>
      <c r="D11" s="75"/>
      <c r="E11" s="75"/>
    </row>
    <row r="12" spans="1:5" x14ac:dyDescent="0.25">
      <c r="A12" s="78" t="s">
        <v>15</v>
      </c>
      <c r="B12" s="81"/>
      <c r="C12" s="81"/>
      <c r="D12" s="81"/>
      <c r="E12" s="81"/>
    </row>
    <row r="13" spans="1:5" x14ac:dyDescent="0.25">
      <c r="A13" s="75" t="s">
        <v>22</v>
      </c>
      <c r="B13" s="75"/>
      <c r="C13" s="75"/>
      <c r="D13" s="75"/>
      <c r="E13" s="75"/>
    </row>
    <row r="14" spans="1:5" x14ac:dyDescent="0.25">
      <c r="A14" s="78" t="s">
        <v>2</v>
      </c>
      <c r="B14" s="81"/>
      <c r="C14" s="81"/>
      <c r="D14" s="81"/>
      <c r="E14" s="81"/>
    </row>
    <row r="15" spans="1:5" x14ac:dyDescent="0.25">
      <c r="A15" s="75" t="s">
        <v>44</v>
      </c>
      <c r="B15" s="75"/>
      <c r="C15" s="75"/>
      <c r="D15" s="75"/>
      <c r="E15" s="75"/>
    </row>
    <row r="16" spans="1:5" x14ac:dyDescent="0.25">
      <c r="A16" s="78" t="s">
        <v>16</v>
      </c>
      <c r="B16" s="81"/>
      <c r="C16" s="81"/>
      <c r="D16" s="81"/>
      <c r="E16" s="81"/>
    </row>
    <row r="17" spans="1:8" ht="32.25" customHeight="1" x14ac:dyDescent="0.25">
      <c r="A17" s="75" t="s">
        <v>17</v>
      </c>
      <c r="B17" s="75"/>
      <c r="C17" s="75"/>
      <c r="D17" s="75"/>
      <c r="E17" s="75"/>
    </row>
    <row r="18" spans="1:8" ht="62.25" customHeight="1" x14ac:dyDescent="0.25">
      <c r="A18" s="75" t="s">
        <v>26</v>
      </c>
      <c r="B18" s="75"/>
      <c r="C18" s="75"/>
      <c r="D18" s="75"/>
      <c r="E18" s="75"/>
    </row>
    <row r="19" spans="1:8" ht="27.75" customHeight="1" x14ac:dyDescent="0.25">
      <c r="A19" s="77" t="s">
        <v>27</v>
      </c>
      <c r="B19" s="77"/>
      <c r="C19" s="77"/>
      <c r="D19" s="77"/>
      <c r="E19" s="77"/>
    </row>
    <row r="20" spans="1:8" x14ac:dyDescent="0.25">
      <c r="A20" s="77"/>
      <c r="B20" s="77"/>
      <c r="C20" s="77"/>
      <c r="D20" s="77"/>
      <c r="E20" s="77"/>
      <c r="F20" s="2">
        <v>244.9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3" t="s">
        <v>43</v>
      </c>
      <c r="B22" s="9" t="s">
        <v>34</v>
      </c>
      <c r="C22" s="3" t="s">
        <v>4</v>
      </c>
      <c r="D22" s="3">
        <v>7.3</v>
      </c>
      <c r="E22" s="8">
        <f>D22*F20*G20</f>
        <v>5363.3099999999995</v>
      </c>
    </row>
    <row r="23" spans="1:8" x14ac:dyDescent="0.25">
      <c r="A23" s="7" t="s">
        <v>42</v>
      </c>
      <c r="B23" s="9" t="s">
        <v>28</v>
      </c>
      <c r="C23" s="3" t="s">
        <v>4</v>
      </c>
      <c r="D23" s="3">
        <v>1.51</v>
      </c>
      <c r="E23" s="8">
        <f>D23*F20*3</f>
        <v>1109.3970000000002</v>
      </c>
    </row>
    <row r="24" spans="1:8" s="21" customFormat="1" x14ac:dyDescent="0.25">
      <c r="A24" s="17" t="s">
        <v>31</v>
      </c>
      <c r="B24" s="18" t="s">
        <v>75</v>
      </c>
      <c r="C24" s="19" t="s">
        <v>32</v>
      </c>
      <c r="D24" s="19"/>
      <c r="E24" s="20">
        <v>0</v>
      </c>
    </row>
    <row r="25" spans="1:8" s="21" customFormat="1" x14ac:dyDescent="0.25">
      <c r="A25" s="17"/>
      <c r="B25" s="18"/>
      <c r="C25" s="19"/>
      <c r="D25" s="19"/>
      <c r="E25" s="20"/>
    </row>
    <row r="26" spans="1:8" s="14" customFormat="1" ht="14.25" x14ac:dyDescent="0.2">
      <c r="A26" s="10" t="s">
        <v>30</v>
      </c>
      <c r="B26" s="11"/>
      <c r="C26" s="12"/>
      <c r="D26" s="12"/>
      <c r="E26" s="13">
        <f>SUM(E22:E25)</f>
        <v>6472.7069999999994</v>
      </c>
    </row>
    <row r="28" spans="1:8" ht="31.5" customHeight="1" x14ac:dyDescent="0.25">
      <c r="A28" s="83" t="s">
        <v>80</v>
      </c>
      <c r="B28" s="83"/>
      <c r="C28" s="83"/>
      <c r="D28" s="83"/>
      <c r="E28" s="83"/>
    </row>
    <row r="29" spans="1:8" ht="27.75" customHeight="1" x14ac:dyDescent="0.25">
      <c r="A29" s="75" t="s">
        <v>21</v>
      </c>
      <c r="B29" s="75"/>
      <c r="C29" s="75"/>
      <c r="D29" s="75"/>
      <c r="E29" s="75"/>
    </row>
    <row r="30" spans="1:8" x14ac:dyDescent="0.25">
      <c r="A30" s="75" t="s">
        <v>20</v>
      </c>
      <c r="B30" s="75"/>
      <c r="C30" s="75"/>
      <c r="D30" s="75"/>
      <c r="E30" s="75"/>
      <c r="F30" s="14"/>
      <c r="G30" s="14"/>
      <c r="H30" s="15"/>
    </row>
    <row r="31" spans="1:8" ht="28.5" customHeight="1" x14ac:dyDescent="0.25">
      <c r="A31" s="75" t="s">
        <v>33</v>
      </c>
      <c r="B31" s="75"/>
      <c r="C31" s="75"/>
      <c r="D31" s="75"/>
      <c r="E31" s="75"/>
    </row>
    <row r="32" spans="1:8" x14ac:dyDescent="0.25">
      <c r="A32" s="75" t="s">
        <v>18</v>
      </c>
      <c r="B32" s="75"/>
      <c r="C32" s="75"/>
      <c r="D32" s="75"/>
      <c r="E32" s="75"/>
    </row>
    <row r="33" spans="1:5" x14ac:dyDescent="0.25">
      <c r="A33" s="64"/>
      <c r="B33" s="64"/>
      <c r="C33" s="64"/>
      <c r="D33" s="64"/>
      <c r="E33" s="64"/>
    </row>
    <row r="34" spans="1:5" x14ac:dyDescent="0.25">
      <c r="A34" s="84" t="s">
        <v>5</v>
      </c>
      <c r="B34" s="84"/>
      <c r="C34" s="84"/>
      <c r="D34" s="84"/>
      <c r="E34" s="84"/>
    </row>
    <row r="35" spans="1:5" x14ac:dyDescent="0.25">
      <c r="A35" s="75" t="s">
        <v>18</v>
      </c>
      <c r="B35" s="75"/>
      <c r="C35" s="75"/>
      <c r="D35" s="75"/>
      <c r="E35" s="75"/>
    </row>
    <row r="36" spans="1:5" x14ac:dyDescent="0.25">
      <c r="A36" s="85" t="s">
        <v>45</v>
      </c>
      <c r="B36" s="85"/>
      <c r="C36" s="85"/>
      <c r="D36" s="85"/>
      <c r="E36" s="5"/>
    </row>
    <row r="37" spans="1:5" x14ac:dyDescent="0.25">
      <c r="B37" s="82" t="s">
        <v>19</v>
      </c>
      <c r="C37" s="82"/>
      <c r="D37" s="82"/>
      <c r="E37" s="6" t="s">
        <v>6</v>
      </c>
    </row>
    <row r="38" spans="1:5" x14ac:dyDescent="0.25">
      <c r="A38" s="66"/>
      <c r="B38" s="66"/>
      <c r="C38" s="66"/>
      <c r="D38" s="66"/>
      <c r="E38" s="66"/>
    </row>
    <row r="39" spans="1:5" x14ac:dyDescent="0.25">
      <c r="A39" s="86" t="s">
        <v>29</v>
      </c>
      <c r="B39" s="86"/>
      <c r="C39" s="86"/>
      <c r="D39" s="86"/>
      <c r="E39" s="5"/>
    </row>
    <row r="40" spans="1:5" x14ac:dyDescent="0.25">
      <c r="B40" s="82" t="s">
        <v>19</v>
      </c>
      <c r="C40" s="82"/>
      <c r="D40" s="82"/>
      <c r="E40" s="6" t="s">
        <v>6</v>
      </c>
    </row>
    <row r="42" spans="1:5" x14ac:dyDescent="0.25">
      <c r="A42" s="2" t="s">
        <v>38</v>
      </c>
    </row>
    <row r="43" spans="1:5" x14ac:dyDescent="0.25">
      <c r="A43" s="14" t="s">
        <v>35</v>
      </c>
    </row>
    <row r="44" spans="1:5" x14ac:dyDescent="0.25">
      <c r="A44" s="2" t="s">
        <v>41</v>
      </c>
      <c r="B44" s="25">
        <f>'3кв'!B48</f>
        <v>1160.9290000000019</v>
      </c>
    </row>
    <row r="45" spans="1:5" x14ac:dyDescent="0.25">
      <c r="A45" s="2" t="s">
        <v>77</v>
      </c>
      <c r="B45" s="26"/>
    </row>
    <row r="46" spans="1:5" x14ac:dyDescent="0.25">
      <c r="A46" s="2" t="s">
        <v>81</v>
      </c>
      <c r="B46" s="26">
        <v>7295.58</v>
      </c>
    </row>
    <row r="47" spans="1:5" ht="30" x14ac:dyDescent="0.25">
      <c r="A47" s="65" t="s">
        <v>37</v>
      </c>
      <c r="B47" s="26">
        <f>E26</f>
        <v>6472.7069999999994</v>
      </c>
    </row>
    <row r="48" spans="1:5" x14ac:dyDescent="0.25">
      <c r="A48" s="16" t="s">
        <v>39</v>
      </c>
      <c r="B48" s="27">
        <f>B44+B46-B47</f>
        <v>1983.8020000000024</v>
      </c>
    </row>
  </sheetData>
  <mergeCells count="29"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A34:E34"/>
    <mergeCell ref="A15:E15"/>
    <mergeCell ref="A16:E16"/>
    <mergeCell ref="A17:E17"/>
    <mergeCell ref="A18:E18"/>
    <mergeCell ref="A19:E19"/>
    <mergeCell ref="A20:E20"/>
    <mergeCell ref="A28:E28"/>
    <mergeCell ref="A29:E29"/>
    <mergeCell ref="A30:E30"/>
    <mergeCell ref="A31:E31"/>
    <mergeCell ref="A32:E32"/>
    <mergeCell ref="A35:E35"/>
    <mergeCell ref="A36:D36"/>
    <mergeCell ref="B37:D37"/>
    <mergeCell ref="A39:D39"/>
    <mergeCell ref="B40:D40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view="pageBreakPreview" topLeftCell="A19" zoomScaleSheetLayoutView="100" workbookViewId="0">
      <selection activeCell="B33" sqref="B33"/>
    </sheetView>
  </sheetViews>
  <sheetFormatPr defaultRowHeight="15" x14ac:dyDescent="0.25"/>
  <cols>
    <col min="1" max="1" width="10.5703125" customWidth="1"/>
    <col min="2" max="2" width="66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 x14ac:dyDescent="0.25">
      <c r="A1" s="88" t="s">
        <v>47</v>
      </c>
      <c r="B1" s="88"/>
      <c r="C1" s="88"/>
      <c r="D1" s="34"/>
    </row>
    <row r="2" spans="1:5" ht="15.75" x14ac:dyDescent="0.25">
      <c r="A2" s="89" t="s">
        <v>48</v>
      </c>
      <c r="B2" s="89"/>
      <c r="C2" s="89"/>
      <c r="D2" s="35"/>
    </row>
    <row r="3" spans="1:5" ht="15.75" x14ac:dyDescent="0.25">
      <c r="A3" s="89" t="s">
        <v>84</v>
      </c>
      <c r="B3" s="89"/>
      <c r="C3" s="89"/>
      <c r="D3" s="35"/>
    </row>
    <row r="4" spans="1:5" ht="15.75" x14ac:dyDescent="0.25">
      <c r="A4" s="88" t="s">
        <v>62</v>
      </c>
      <c r="B4" s="88"/>
      <c r="C4" s="88"/>
      <c r="D4" s="34"/>
    </row>
    <row r="5" spans="1:5" ht="15.75" x14ac:dyDescent="0.25">
      <c r="A5" s="90"/>
      <c r="B5" s="90"/>
      <c r="C5" s="90"/>
      <c r="D5" s="1"/>
    </row>
    <row r="6" spans="1:5" ht="15.75" x14ac:dyDescent="0.25">
      <c r="A6" s="35"/>
      <c r="B6" s="36" t="s">
        <v>49</v>
      </c>
      <c r="C6" s="37">
        <f>'1кв'!B45</f>
        <v>4771.76</v>
      </c>
      <c r="D6" s="38"/>
    </row>
    <row r="7" spans="1:5" ht="15.75" x14ac:dyDescent="0.25">
      <c r="A7" s="39" t="s">
        <v>50</v>
      </c>
      <c r="B7" s="36" t="s">
        <v>82</v>
      </c>
      <c r="C7" s="37"/>
      <c r="D7" s="38"/>
    </row>
    <row r="8" spans="1:5" ht="15.75" x14ac:dyDescent="0.25">
      <c r="B8" s="40" t="s">
        <v>51</v>
      </c>
      <c r="C8" s="41">
        <f>'1кв'!B47+'2кв'!B46+'3кв'!B46+'4кв'!B46</f>
        <v>28540.28</v>
      </c>
      <c r="D8" s="42"/>
    </row>
    <row r="9" spans="1:5" ht="15.75" x14ac:dyDescent="0.25">
      <c r="A9" s="43"/>
      <c r="B9" s="40" t="s">
        <v>52</v>
      </c>
      <c r="C9" s="44">
        <f>SUM(C8:C8)</f>
        <v>28540.28</v>
      </c>
      <c r="D9" s="38"/>
    </row>
    <row r="10" spans="1:5" ht="15.75" x14ac:dyDescent="0.25">
      <c r="A10" s="1"/>
      <c r="B10" s="87"/>
      <c r="C10" s="87"/>
      <c r="D10" s="45"/>
    </row>
    <row r="11" spans="1:5" ht="15.75" x14ac:dyDescent="0.25">
      <c r="A11" s="46" t="s">
        <v>53</v>
      </c>
      <c r="B11" s="23" t="s">
        <v>43</v>
      </c>
      <c r="C11" s="70">
        <f>'1кв'!E22+'2кв'!E22+'3кв'!E22+'4кв'!E22</f>
        <v>20718.54</v>
      </c>
      <c r="D11" s="45"/>
    </row>
    <row r="12" spans="1:5" ht="15.75" x14ac:dyDescent="0.25">
      <c r="A12" s="46"/>
      <c r="B12" s="7" t="s">
        <v>42</v>
      </c>
      <c r="C12" s="70">
        <f>'1кв'!E23+'2кв'!E23+'3кв'!E23+'4кв'!E23</f>
        <v>4290.6480000000001</v>
      </c>
      <c r="D12" s="45"/>
    </row>
    <row r="13" spans="1:5" ht="15.75" x14ac:dyDescent="0.25">
      <c r="A13" s="1"/>
      <c r="B13" s="7" t="s">
        <v>31</v>
      </c>
      <c r="C13" s="70">
        <f>'1кв'!E24+'2кв'!E24+'3кв'!E24+'4кв'!E24</f>
        <v>6498.05</v>
      </c>
      <c r="D13" s="45"/>
      <c r="E13" s="47"/>
    </row>
    <row r="14" spans="1:5" ht="15.75" x14ac:dyDescent="0.25">
      <c r="A14" s="46"/>
      <c r="B14" s="48" t="s">
        <v>63</v>
      </c>
      <c r="C14" s="70">
        <v>0</v>
      </c>
      <c r="D14" s="45"/>
    </row>
    <row r="15" spans="1:5" ht="15.75" x14ac:dyDescent="0.25">
      <c r="A15" s="46"/>
      <c r="B15" s="49" t="s">
        <v>54</v>
      </c>
      <c r="C15" s="70">
        <f>SUM(C16:C18)</f>
        <v>-179</v>
      </c>
      <c r="D15" s="45"/>
    </row>
    <row r="16" spans="1:5" ht="15.75" x14ac:dyDescent="0.25">
      <c r="A16" s="46"/>
      <c r="B16" s="49" t="s">
        <v>55</v>
      </c>
      <c r="C16" s="70"/>
      <c r="D16" s="45"/>
    </row>
    <row r="17" spans="1:5" ht="31.5" x14ac:dyDescent="0.25">
      <c r="A17" s="46"/>
      <c r="B17" s="49" t="s">
        <v>83</v>
      </c>
      <c r="C17" s="70">
        <f>'1кв'!E25</f>
        <v>-179</v>
      </c>
      <c r="D17" s="45"/>
    </row>
    <row r="18" spans="1:5" ht="15.75" x14ac:dyDescent="0.25">
      <c r="A18" s="46"/>
      <c r="B18" s="49"/>
      <c r="C18" s="70"/>
      <c r="D18" s="45"/>
    </row>
    <row r="19" spans="1:5" ht="15.75" x14ac:dyDescent="0.25">
      <c r="A19" s="1"/>
      <c r="B19" s="50" t="s">
        <v>56</v>
      </c>
      <c r="C19" s="51">
        <f>SUM(C11:C15)</f>
        <v>31328.238000000001</v>
      </c>
      <c r="D19" s="45"/>
      <c r="E19" s="47"/>
    </row>
    <row r="20" spans="1:5" ht="15.75" x14ac:dyDescent="0.25">
      <c r="A20" s="1"/>
      <c r="B20" s="52" t="s">
        <v>85</v>
      </c>
      <c r="C20" s="51">
        <f>C6+C9-C19</f>
        <v>1983.8019999999997</v>
      </c>
      <c r="D20" s="45"/>
    </row>
    <row r="21" spans="1:5" ht="15.75" x14ac:dyDescent="0.25">
      <c r="A21" s="1"/>
      <c r="B21" s="39"/>
      <c r="C21" s="39"/>
      <c r="D21" s="45"/>
    </row>
    <row r="22" spans="1:5" ht="15.75" x14ac:dyDescent="0.25">
      <c r="A22" s="1"/>
      <c r="B22" s="53" t="s">
        <v>57</v>
      </c>
      <c r="C22" s="53"/>
      <c r="D22" s="45"/>
    </row>
    <row r="23" spans="1:5" ht="15.75" x14ac:dyDescent="0.25">
      <c r="A23" s="1"/>
      <c r="B23" s="53" t="s">
        <v>58</v>
      </c>
      <c r="C23" s="68">
        <v>2807.95</v>
      </c>
      <c r="D23" s="45"/>
    </row>
    <row r="24" spans="1:5" ht="15.75" x14ac:dyDescent="0.25">
      <c r="A24" s="1"/>
      <c r="B24" s="54" t="s">
        <v>86</v>
      </c>
      <c r="C24" s="69">
        <v>2431.86</v>
      </c>
      <c r="D24" s="45"/>
    </row>
    <row r="25" spans="1:5" ht="15.75" x14ac:dyDescent="0.25">
      <c r="A25" s="1"/>
      <c r="B25" s="53" t="s">
        <v>59</v>
      </c>
      <c r="C25" s="68">
        <f>C24-C23</f>
        <v>-376.08999999999969</v>
      </c>
      <c r="D25" s="45"/>
    </row>
    <row r="26" spans="1:5" ht="15.75" x14ac:dyDescent="0.25">
      <c r="A26" s="1"/>
      <c r="B26" s="39"/>
      <c r="C26" s="39"/>
      <c r="D26" s="45"/>
    </row>
    <row r="27" spans="1:5" ht="15.75" x14ac:dyDescent="0.25">
      <c r="A27" s="1"/>
      <c r="B27" s="39"/>
      <c r="C27" s="39"/>
      <c r="D27" s="45"/>
    </row>
    <row r="28" spans="1:5" ht="15.75" x14ac:dyDescent="0.25">
      <c r="A28" s="1"/>
      <c r="B28" s="39"/>
      <c r="C28" s="39"/>
      <c r="D28" s="45"/>
    </row>
    <row r="29" spans="1:5" ht="15.75" x14ac:dyDescent="0.25">
      <c r="A29" s="1"/>
      <c r="B29" s="39"/>
      <c r="C29" s="39"/>
      <c r="D29" s="45"/>
    </row>
    <row r="30" spans="1:5" ht="15.75" x14ac:dyDescent="0.25">
      <c r="A30" s="1" t="s">
        <v>60</v>
      </c>
      <c r="B30" s="39" t="s">
        <v>87</v>
      </c>
      <c r="C30" s="39"/>
      <c r="D30" s="45"/>
    </row>
    <row r="31" spans="1:5" ht="15.75" x14ac:dyDescent="0.25">
      <c r="A31" s="1"/>
      <c r="B31" s="39" t="s">
        <v>88</v>
      </c>
      <c r="C31" s="39"/>
      <c r="D31" s="45"/>
    </row>
    <row r="32" spans="1:5" ht="15.75" x14ac:dyDescent="0.25">
      <c r="A32" s="1"/>
      <c r="B32" s="39" t="s">
        <v>89</v>
      </c>
      <c r="C32" s="39"/>
      <c r="D32" s="45"/>
    </row>
    <row r="33" spans="1:4" ht="15.75" x14ac:dyDescent="0.25">
      <c r="A33" s="1"/>
      <c r="B33" s="39"/>
      <c r="C33" s="39"/>
      <c r="D33" s="45"/>
    </row>
    <row r="34" spans="1:4" ht="15.75" x14ac:dyDescent="0.25">
      <c r="A34" s="1"/>
      <c r="B34" s="39"/>
      <c r="C34" s="39"/>
      <c r="D34" s="45"/>
    </row>
    <row r="35" spans="1:4" ht="15.75" x14ac:dyDescent="0.25">
      <c r="A35" s="1"/>
      <c r="B35" s="39" t="s">
        <v>61</v>
      </c>
      <c r="C35" s="39"/>
      <c r="D35" s="45"/>
    </row>
    <row r="36" spans="1:4" ht="15.75" x14ac:dyDescent="0.25">
      <c r="A36" s="1"/>
      <c r="B36" s="39"/>
      <c r="C36" s="39"/>
      <c r="D36" s="45"/>
    </row>
    <row r="37" spans="1:4" ht="15.75" x14ac:dyDescent="0.25">
      <c r="A37" s="1"/>
      <c r="B37" s="39"/>
      <c r="C37" s="39"/>
      <c r="D37" s="45"/>
    </row>
    <row r="38" spans="1:4" ht="15.75" x14ac:dyDescent="0.25">
      <c r="A38" s="1"/>
      <c r="B38" s="39"/>
      <c r="C38" s="39"/>
      <c r="D38" s="45"/>
    </row>
    <row r="39" spans="1:4" ht="15.75" x14ac:dyDescent="0.25">
      <c r="A39" s="1"/>
      <c r="B39" s="39"/>
      <c r="C39" s="39"/>
      <c r="D39" s="45"/>
    </row>
  </sheetData>
  <mergeCells count="6">
    <mergeCell ref="B10:C10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74803149606299213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2025-02-18T10:35:55Z</dcterms:modified>
</cp:coreProperties>
</file>